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99_Drive folder\OneDrive\2017년도\021_블로그 글들\001_Tistory\002_투자 insight 로드맵\019_투자를 위한 가치평가 4장 DDM과 FCFF\image set\"/>
    </mc:Choice>
  </mc:AlternateContent>
  <bookViews>
    <workbookView xWindow="0" yWindow="0" windowWidth="21570" windowHeight="8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6" i="1"/>
  <c r="B14" i="1"/>
  <c r="B12" i="1"/>
  <c r="B11" i="1"/>
  <c r="G7" i="1"/>
  <c r="G3" i="1"/>
  <c r="F9" i="1"/>
  <c r="F7" i="1"/>
  <c r="B10" i="1"/>
  <c r="E9" i="1"/>
  <c r="D9" i="1"/>
  <c r="C9" i="1"/>
  <c r="B9" i="1"/>
  <c r="E7" i="1"/>
  <c r="D7" i="1"/>
  <c r="E3" i="1"/>
  <c r="D3" i="1"/>
  <c r="C7" i="1"/>
  <c r="C3" i="1"/>
  <c r="C4" i="1"/>
  <c r="C5" i="1"/>
  <c r="C6" i="1"/>
  <c r="B7" i="1"/>
  <c r="F8" i="1"/>
  <c r="E8" i="1"/>
  <c r="D8" i="1"/>
  <c r="C8" i="1"/>
</calcChain>
</file>

<file path=xl/sharedStrings.xml><?xml version="1.0" encoding="utf-8"?>
<sst xmlns="http://schemas.openxmlformats.org/spreadsheetml/2006/main" count="20" uniqueCount="20">
  <si>
    <t>(단위 : 백만)</t>
    <phoneticPr fontId="1" type="noConversion"/>
  </si>
  <si>
    <t>자본적지출</t>
    <phoneticPr fontId="1" type="noConversion"/>
  </si>
  <si>
    <t>감가상각비</t>
    <phoneticPr fontId="1" type="noConversion"/>
  </si>
  <si>
    <t>순영업자산의 증가분</t>
    <phoneticPr fontId="1" type="noConversion"/>
  </si>
  <si>
    <t>기업의 잉여현금흐름</t>
    <phoneticPr fontId="1" type="noConversion"/>
  </si>
  <si>
    <t>할인계수</t>
    <phoneticPr fontId="1" type="noConversion"/>
  </si>
  <si>
    <t>잉여현금흐름의 현재가치</t>
    <phoneticPr fontId="1" type="noConversion"/>
  </si>
  <si>
    <t>현재가치의 합</t>
    <phoneticPr fontId="1" type="noConversion"/>
  </si>
  <si>
    <t>영구기간 현금흐름의 현재가치</t>
    <phoneticPr fontId="1" type="noConversion"/>
  </si>
  <si>
    <t>총기업가치</t>
    <phoneticPr fontId="1" type="noConversion"/>
  </si>
  <si>
    <t>순영업외채무</t>
    <phoneticPr fontId="1" type="noConversion"/>
  </si>
  <si>
    <t>자기자본가치</t>
    <phoneticPr fontId="1" type="noConversion"/>
  </si>
  <si>
    <t>유통주식수</t>
    <phoneticPr fontId="1" type="noConversion"/>
  </si>
  <si>
    <t>주당가치</t>
    <phoneticPr fontId="1" type="noConversion"/>
  </si>
  <si>
    <t>현재주가</t>
    <phoneticPr fontId="1" type="noConversion"/>
  </si>
  <si>
    <t>상승여력</t>
    <phoneticPr fontId="1" type="noConversion"/>
  </si>
  <si>
    <t>당기</t>
    <phoneticPr fontId="1" type="noConversion"/>
  </si>
  <si>
    <t>예상기간</t>
    <phoneticPr fontId="1" type="noConversion"/>
  </si>
  <si>
    <t>영구기간</t>
    <phoneticPr fontId="1" type="noConversion"/>
  </si>
  <si>
    <t>세후영업이익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</si>
</sst>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  <xf numFmtId="10" fontId="0" fillId="0" borderId="0" xfId="0" applyNumberFormat="1">
      <alignment vertical="center"/>
    </xf>
    <xf numFmtId="42" fontId="0" fillId="0" borderId="0" xfId="0" applyNumberFormat="1">
      <alignment vertical="center"/>
    </xf>
    <xf numFmtId="9" fontId="0" fillId="0" borderId="0" xfId="0" applyNumberFormat="1">
      <alignment vertical="center"/>
    </xf>
    <xf numFmtId="4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352425</xdr:colOff>
      <xdr:row>15</xdr:row>
      <xdr:rowOff>176212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AD1DB7-2CE3-4342-BFAC-F5081F4B0BF1}"/>
            </a:ext>
          </a:extLst>
        </xdr:cNvPr>
        <xdr:cNvSpPr txBox="1"/>
      </xdr:nvSpPr>
      <xdr:spPr>
        <a:xfrm>
          <a:off x="8582025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12</xdr:col>
      <xdr:colOff>352425</xdr:colOff>
      <xdr:row>15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6609DFB-BAA8-4BC7-AA1E-3FBFB7D68BF0}"/>
            </a:ext>
          </a:extLst>
        </xdr:cNvPr>
        <xdr:cNvSpPr txBox="1"/>
      </xdr:nvSpPr>
      <xdr:spPr>
        <a:xfrm>
          <a:off x="8582025" y="3319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20" sqref="D20"/>
    </sheetView>
  </sheetViews>
  <sheetFormatPr defaultRowHeight="16.5" x14ac:dyDescent="0.3"/>
  <cols>
    <col min="1" max="1" width="29" bestFit="1" customWidth="1"/>
    <col min="2" max="2" width="14.625" bestFit="1" customWidth="1"/>
    <col min="3" max="7" width="15" bestFit="1" customWidth="1"/>
  </cols>
  <sheetData>
    <row r="1" spans="1:7" x14ac:dyDescent="0.3">
      <c r="A1" s="1"/>
      <c r="B1" s="1" t="s">
        <v>16</v>
      </c>
      <c r="C1" s="2" t="s">
        <v>17</v>
      </c>
      <c r="D1" s="2"/>
      <c r="E1" s="2"/>
      <c r="F1" s="2"/>
      <c r="G1" s="3" t="s">
        <v>18</v>
      </c>
    </row>
    <row r="2" spans="1:7" x14ac:dyDescent="0.3">
      <c r="A2" s="4" t="s">
        <v>0</v>
      </c>
      <c r="B2" s="4">
        <v>2009</v>
      </c>
      <c r="C2" s="5">
        <v>2010</v>
      </c>
      <c r="D2" s="5">
        <v>2011</v>
      </c>
      <c r="E2" s="5">
        <v>2012</v>
      </c>
      <c r="F2" s="5">
        <v>2013</v>
      </c>
      <c r="G2" s="6"/>
    </row>
    <row r="3" spans="1:7" x14ac:dyDescent="0.3">
      <c r="A3" t="s">
        <v>19</v>
      </c>
      <c r="B3" s="8">
        <v>3626353</v>
      </c>
      <c r="C3" s="8">
        <f>B3*1.09</f>
        <v>3952724.7700000005</v>
      </c>
      <c r="D3" s="8">
        <f>C3*1.06</f>
        <v>4189888.2562000006</v>
      </c>
      <c r="E3" s="8">
        <f>D3*1.09</f>
        <v>4566978.1992580006</v>
      </c>
      <c r="F3" s="8">
        <v>5161568</v>
      </c>
      <c r="G3" s="10">
        <f>F3*1.1</f>
        <v>5677724.8000000007</v>
      </c>
    </row>
    <row r="4" spans="1:7" x14ac:dyDescent="0.3">
      <c r="A4" t="s">
        <v>2</v>
      </c>
      <c r="B4" s="8">
        <v>565163</v>
      </c>
      <c r="C4" s="8">
        <f>B4*1.06</f>
        <v>599072.78</v>
      </c>
      <c r="D4" s="8">
        <v>165498</v>
      </c>
      <c r="E4" s="8">
        <v>156489</v>
      </c>
      <c r="F4" s="8">
        <v>156891</v>
      </c>
      <c r="G4" s="8">
        <v>156159</v>
      </c>
    </row>
    <row r="5" spans="1:7" x14ac:dyDescent="0.3">
      <c r="A5" t="s">
        <v>1</v>
      </c>
      <c r="B5" s="8">
        <v>115893</v>
      </c>
      <c r="C5" s="8">
        <f>B5*1.09</f>
        <v>126323.37000000001</v>
      </c>
      <c r="D5" s="8">
        <v>548989</v>
      </c>
      <c r="E5" s="8">
        <v>897126</v>
      </c>
      <c r="F5" s="8">
        <v>15615</v>
      </c>
      <c r="G5" s="8">
        <v>123487</v>
      </c>
    </row>
    <row r="6" spans="1:7" x14ac:dyDescent="0.3">
      <c r="A6" t="s">
        <v>3</v>
      </c>
      <c r="B6" s="8">
        <v>15894</v>
      </c>
      <c r="C6" s="8">
        <f>B6*1.05</f>
        <v>16688.7</v>
      </c>
      <c r="D6" s="8">
        <v>15568</v>
      </c>
      <c r="E6" s="8">
        <v>15689</v>
      </c>
      <c r="F6" s="8">
        <v>98715</v>
      </c>
      <c r="G6" s="8">
        <v>549871</v>
      </c>
    </row>
    <row r="7" spans="1:7" x14ac:dyDescent="0.3">
      <c r="A7" t="s">
        <v>4</v>
      </c>
      <c r="B7" s="8">
        <f>B3+B4-B5-B6</f>
        <v>4059729</v>
      </c>
      <c r="C7" s="8">
        <f>C3+C4-C5-C6</f>
        <v>4408785.4800000004</v>
      </c>
      <c r="D7" s="8">
        <f>D3+D4-D5-D6</f>
        <v>3790829.2562000006</v>
      </c>
      <c r="E7" s="8">
        <f>E3+E4-E5-E6</f>
        <v>3810652.1992580006</v>
      </c>
      <c r="F7" s="8">
        <f>F3+F4-F5-F6</f>
        <v>5204129</v>
      </c>
      <c r="G7" s="10">
        <f>G3+G4-G5-G6</f>
        <v>5160525.8000000007</v>
      </c>
    </row>
    <row r="8" spans="1:7" x14ac:dyDescent="0.3">
      <c r="A8" t="s">
        <v>5</v>
      </c>
      <c r="B8" s="7">
        <v>2.4E-2</v>
      </c>
      <c r="C8">
        <f>(1.024)</f>
        <v>1.024</v>
      </c>
      <c r="D8">
        <f>(1.024)*(1.024)</f>
        <v>1.048576</v>
      </c>
      <c r="E8">
        <f>(1.024)*(1.024)*(1.024)</f>
        <v>1.0737418240000001</v>
      </c>
      <c r="F8">
        <f>(1.024)*(1.024)*(1.024)*(1.024)</f>
        <v>1.0995116277760002</v>
      </c>
    </row>
    <row r="9" spans="1:7" x14ac:dyDescent="0.3">
      <c r="A9" t="s">
        <v>6</v>
      </c>
      <c r="B9" s="8">
        <f>B7</f>
        <v>4059729</v>
      </c>
      <c r="C9" s="10">
        <f>C7/C8</f>
        <v>4305454.5703125</v>
      </c>
      <c r="D9" s="10">
        <f>D7/D8</f>
        <v>3615216.4995193491</v>
      </c>
      <c r="E9" s="10">
        <f>E7/E8</f>
        <v>3548946.4171770965</v>
      </c>
      <c r="F9" s="10">
        <f>F7/F8</f>
        <v>4733127.7528428463</v>
      </c>
    </row>
    <row r="10" spans="1:7" x14ac:dyDescent="0.3">
      <c r="A10" t="s">
        <v>7</v>
      </c>
      <c r="B10" s="8">
        <f>SUM(B9:F9)</f>
        <v>20262474.239851791</v>
      </c>
    </row>
    <row r="11" spans="1:7" x14ac:dyDescent="0.3">
      <c r="A11" t="s">
        <v>8</v>
      </c>
      <c r="B11" s="8">
        <f>G7/(1.07-1.024)</f>
        <v>112185343.47826079</v>
      </c>
    </row>
    <row r="12" spans="1:7" x14ac:dyDescent="0.3">
      <c r="A12" t="s">
        <v>9</v>
      </c>
      <c r="B12" s="8">
        <f>B10+B11</f>
        <v>132447817.71811257</v>
      </c>
    </row>
    <row r="13" spans="1:7" x14ac:dyDescent="0.3">
      <c r="A13" t="s">
        <v>10</v>
      </c>
      <c r="B13" s="8">
        <v>24515942</v>
      </c>
    </row>
    <row r="14" spans="1:7" x14ac:dyDescent="0.3">
      <c r="A14" t="s">
        <v>11</v>
      </c>
      <c r="B14" s="8">
        <f>B12-B13</f>
        <v>107931875.71811257</v>
      </c>
    </row>
    <row r="15" spans="1:7" x14ac:dyDescent="0.3">
      <c r="A15" t="s">
        <v>12</v>
      </c>
      <c r="B15">
        <v>1564451</v>
      </c>
    </row>
    <row r="16" spans="1:7" x14ac:dyDescent="0.3">
      <c r="A16" t="s">
        <v>13</v>
      </c>
      <c r="B16" s="10">
        <f>B14/B15</f>
        <v>68.990256465758648</v>
      </c>
    </row>
    <row r="17" spans="1:2" x14ac:dyDescent="0.3">
      <c r="A17" t="s">
        <v>14</v>
      </c>
      <c r="B17" s="8">
        <v>45</v>
      </c>
    </row>
    <row r="18" spans="1:2" x14ac:dyDescent="0.3">
      <c r="A18" t="s">
        <v>15</v>
      </c>
      <c r="B18" s="9">
        <f>(B16-B17)/B17</f>
        <v>0.53311681035019221</v>
      </c>
    </row>
  </sheetData>
  <mergeCells count="2">
    <mergeCell ref="C1:F1"/>
    <mergeCell ref="G1:G2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박장욱</dc:creator>
  <cp:lastModifiedBy>박장욱</cp:lastModifiedBy>
  <dcterms:created xsi:type="dcterms:W3CDTF">2017-02-19T01:45:23Z</dcterms:created>
  <dcterms:modified xsi:type="dcterms:W3CDTF">2017-02-19T02:10:03Z</dcterms:modified>
</cp:coreProperties>
</file>